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" i="1"/>
  <c r="I3"/>
  <c r="I4"/>
  <c r="I5"/>
  <c r="I6"/>
  <c r="I7"/>
  <c r="G2"/>
  <c r="G3"/>
  <c r="G4"/>
  <c r="G5"/>
  <c r="G6"/>
  <c r="G7"/>
  <c r="F2"/>
  <c r="F3"/>
  <c r="F4"/>
  <c r="F5"/>
  <c r="F6"/>
  <c r="F7"/>
  <c r="C7"/>
  <c r="C6"/>
  <c r="C4"/>
  <c r="C3"/>
  <c r="C2"/>
</calcChain>
</file>

<file path=xl/sharedStrings.xml><?xml version="1.0" encoding="utf-8"?>
<sst xmlns="http://schemas.openxmlformats.org/spreadsheetml/2006/main" count="15" uniqueCount="15">
  <si>
    <t>Наименование цехов</t>
  </si>
  <si>
    <t>Рр, кВт</t>
  </si>
  <si>
    <t>Fц, м^2</t>
  </si>
  <si>
    <t>Ру.о., кВт/м^2</t>
  </si>
  <si>
    <t>Кс</t>
  </si>
  <si>
    <t>Рр.о., кВт</t>
  </si>
  <si>
    <t>Рр+Рр.о., кВт</t>
  </si>
  <si>
    <t>Qр, квар</t>
  </si>
  <si>
    <t>Sр, кВА</t>
  </si>
  <si>
    <t>Механический цех</t>
  </si>
  <si>
    <t>Сварочный цех</t>
  </si>
  <si>
    <t>Сборочный цех</t>
  </si>
  <si>
    <t>Копрессорная станция</t>
  </si>
  <si>
    <t>Окрасочный цех</t>
  </si>
  <si>
    <t>Цех подгот-ки произв-ва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</si>
</sst>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</cellXfs>
  <cellStyles count="1">
    <cellStyle name="Обычный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I7" totalsRowShown="0">
  <autoFilter ref="A1:I7"/>
  <tableColumns count="9">
    <tableColumn id="1" name="Наименование цехов"/>
    <tableColumn id="2" name="Рр, кВт"/>
    <tableColumn id="3" name="Fц, м^2"/>
    <tableColumn id="4" name="Ру.о., кВт/м^2"/>
    <tableColumn id="5" name="Кс"/>
    <tableColumn id="6" name="Рр.о., кВт" dataDxfId="2">
      <calculatedColumnFormula>Таблица1[[#This Row],[Ру.о., кВт/м^2]]*Таблица1[[#This Row],[Fц, м^2]]*Таблица1[[#This Row],[Кс]]</calculatedColumnFormula>
    </tableColumn>
    <tableColumn id="7" name="Рр+Рр.о., кВт" dataDxfId="1">
      <calculatedColumnFormula>Таблица1[[#This Row],[Рр, кВт]]+Таблица1[[#This Row],[Рр.о., кВт]]</calculatedColumnFormula>
    </tableColumn>
    <tableColumn id="8" name="Qр, квар"/>
    <tableColumn id="9" name="Sр, кВА" dataDxfId="0">
      <calculatedColumnFormula>SQRT(Таблица1[[#This Row],[Рр+Рр.о., кВт]]*Таблица1[[#This Row],[Рр+Рр.о., кВт]]+Таблица1[[#This Row],[Qр, квар]]*Таблица1[[#This Row],[Qр, квар]])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view="pageLayout" workbookViewId="0">
      <selection activeCell="J1" sqref="J1"/>
    </sheetView>
  </sheetViews>
  <sheetFormatPr defaultRowHeight="15"/>
  <cols>
    <col min="1" max="1" width="22.7109375" customWidth="1"/>
    <col min="2" max="2" width="8.42578125" customWidth="1"/>
    <col min="3" max="3" width="8.28515625" customWidth="1"/>
    <col min="4" max="4" width="14.42578125" customWidth="1"/>
    <col min="5" max="5" width="6.140625" customWidth="1"/>
    <col min="6" max="6" width="11.42578125" customWidth="1"/>
    <col min="7" max="7" width="13" customWidth="1"/>
    <col min="8" max="8" width="9.140625" customWidth="1"/>
    <col min="9" max="9" width="8.4257812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9</v>
      </c>
      <c r="B2">
        <v>592.82000000000005</v>
      </c>
      <c r="C2">
        <f>1060.7/0.09</f>
        <v>11785.555555555557</v>
      </c>
      <c r="D2">
        <v>0.15</v>
      </c>
      <c r="E2">
        <v>0.95</v>
      </c>
      <c r="F2" s="2">
        <f>Таблица1[[#This Row],[Ру.о., кВт/м^2]]*Таблица1[[#This Row],[Fц, м^2]]*Таблица1[[#This Row],[Кс]]</f>
        <v>1679.4416666666668</v>
      </c>
      <c r="G2" s="2">
        <f>Таблица1[[#This Row],[Рр, кВт]]+Таблица1[[#This Row],[Рр.о., кВт]]</f>
        <v>2272.2616666666668</v>
      </c>
      <c r="H2">
        <v>879.6</v>
      </c>
      <c r="I2" s="2">
        <f>SQRT(Таблица1[[#This Row],[Рр+Рр.о., кВт]]*Таблица1[[#This Row],[Рр+Рр.о., кВт]]+Таблица1[[#This Row],[Qр, квар]]*Таблица1[[#This Row],[Qр, квар]])</f>
        <v>2436.5691539135059</v>
      </c>
    </row>
    <row r="3" spans="1:9">
      <c r="A3" s="1" t="s">
        <v>10</v>
      </c>
      <c r="B3" s="1">
        <v>1221.08</v>
      </c>
      <c r="C3" s="1">
        <f>2054.4/0.13</f>
        <v>15803.076923076924</v>
      </c>
      <c r="D3">
        <v>0.15</v>
      </c>
      <c r="E3" s="1">
        <v>0.95</v>
      </c>
      <c r="F3" s="3">
        <f>Таблица1[[#This Row],[Ру.о., кВт/м^2]]*Таблица1[[#This Row],[Fц, м^2]]*Таблица1[[#This Row],[Кс]]</f>
        <v>2251.9384615384615</v>
      </c>
      <c r="G3" s="3">
        <f>Таблица1[[#This Row],[Рр, кВт]]+Таблица1[[#This Row],[Рр.о., кВт]]</f>
        <v>3473.0184615384615</v>
      </c>
      <c r="H3" s="1">
        <v>1652.2</v>
      </c>
      <c r="I3" s="3">
        <f>SQRT(Таблица1[[#This Row],[Рр+Рр.о., кВт]]*Таблица1[[#This Row],[Рр+Рр.о., кВт]]+Таблица1[[#This Row],[Qр, квар]]*Таблица1[[#This Row],[Qр, квар]])</f>
        <v>3845.9877891364895</v>
      </c>
    </row>
    <row r="4" spans="1:9">
      <c r="A4" s="1" t="s">
        <v>11</v>
      </c>
      <c r="B4" s="1">
        <v>3324.3</v>
      </c>
      <c r="C4" s="1">
        <f>4388.24/0.09</f>
        <v>48758.222222222219</v>
      </c>
      <c r="D4">
        <v>0.15</v>
      </c>
      <c r="E4">
        <v>0.95</v>
      </c>
      <c r="F4" s="3">
        <f>Таблица1[[#This Row],[Ру.о., кВт/м^2]]*Таблица1[[#This Row],[Fц, м^2]]*Таблица1[[#This Row],[Кс]]</f>
        <v>6948.0466666666653</v>
      </c>
      <c r="G4" s="3">
        <f>Таблица1[[#This Row],[Рр, кВт]]+Таблица1[[#This Row],[Рр.о., кВт]]</f>
        <v>10272.346666666665</v>
      </c>
      <c r="H4" s="1">
        <v>2864.5</v>
      </c>
      <c r="I4" s="3">
        <f>SQRT(Таблица1[[#This Row],[Рр+Рр.о., кВт]]*Таблица1[[#This Row],[Рр+Рр.о., кВт]]+Таблица1[[#This Row],[Qр, квар]]*Таблица1[[#This Row],[Qр, квар]])</f>
        <v>10664.261169447123</v>
      </c>
    </row>
    <row r="5" spans="1:9">
      <c r="A5" s="1" t="s">
        <v>12</v>
      </c>
      <c r="B5" s="1">
        <v>4784</v>
      </c>
      <c r="C5" s="1">
        <v>12400</v>
      </c>
      <c r="D5">
        <v>0.15</v>
      </c>
      <c r="E5" s="1">
        <v>0.95</v>
      </c>
      <c r="F5" s="3">
        <f>Таблица1[[#This Row],[Ру.о., кВт/м^2]]*Таблица1[[#This Row],[Fц, м^2]]*Таблица1[[#This Row],[Кс]]</f>
        <v>1767</v>
      </c>
      <c r="G5" s="3">
        <f>Таблица1[[#This Row],[Рр, кВт]]+Таблица1[[#This Row],[Рр.о., кВт]]</f>
        <v>6551</v>
      </c>
      <c r="H5" s="1">
        <v>3876.6</v>
      </c>
      <c r="I5" s="3">
        <f>SQRT(Таблица1[[#This Row],[Рр+Рр.о., кВт]]*Таблица1[[#This Row],[Рр+Рр.о., кВт]]+Таблица1[[#This Row],[Qр, квар]]*Таблица1[[#This Row],[Qр, квар]])</f>
        <v>7612.0712398137739</v>
      </c>
    </row>
    <row r="6" spans="1:9">
      <c r="A6" s="1" t="s">
        <v>13</v>
      </c>
      <c r="B6" s="1">
        <v>1214.6199999999999</v>
      </c>
      <c r="C6" s="1">
        <f>1446.88/0.08</f>
        <v>18086</v>
      </c>
      <c r="D6">
        <v>0.15</v>
      </c>
      <c r="E6">
        <v>0.95</v>
      </c>
      <c r="F6" s="3">
        <f>Таблица1[[#This Row],[Ру.о., кВт/м^2]]*Таблица1[[#This Row],[Fц, м^2]]*Таблица1[[#This Row],[Кс]]</f>
        <v>2577.2550000000001</v>
      </c>
      <c r="G6" s="3">
        <f>Таблица1[[#This Row],[Рр, кВт]]+Таблица1[[#This Row],[Рр.о., кВт]]</f>
        <v>3791.875</v>
      </c>
      <c r="H6" s="1">
        <v>786.23</v>
      </c>
      <c r="I6" s="3">
        <f>SQRT(Таблица1[[#This Row],[Рр+Рр.о., кВт]]*Таблица1[[#This Row],[Рр+Рр.о., кВт]]+Таблица1[[#This Row],[Qр, квар]]*Таблица1[[#This Row],[Qр, квар]])</f>
        <v>3872.5280668479345</v>
      </c>
    </row>
    <row r="7" spans="1:9">
      <c r="A7" s="1" t="s">
        <v>14</v>
      </c>
      <c r="B7" s="1">
        <v>598.1</v>
      </c>
      <c r="C7" s="1">
        <f>1211.34/0.05</f>
        <v>24226.799999999996</v>
      </c>
      <c r="D7">
        <v>0.15</v>
      </c>
      <c r="E7" s="1">
        <v>0.95</v>
      </c>
      <c r="F7" s="3">
        <f>Таблица1[[#This Row],[Ру.о., кВт/м^2]]*Таблица1[[#This Row],[Fц, м^2]]*Таблица1[[#This Row],[Кс]]</f>
        <v>3452.3189999999991</v>
      </c>
      <c r="G7" s="3">
        <f>Таблица1[[#This Row],[Рр, кВт]]+Таблица1[[#This Row],[Рр.о., кВт]]</f>
        <v>4050.418999999999</v>
      </c>
      <c r="H7" s="1">
        <v>1053.3599999999999</v>
      </c>
      <c r="I7" s="3">
        <f>SQRT(Таблица1[[#This Row],[Рр+Рр.о., кВт]]*Таблица1[[#This Row],[Рр+Рр.о., кВт]]+Таблица1[[#This Row],[Qр, квар]]*Таблица1[[#This Row],[Qр, квар]])</f>
        <v>4185.1477112714902</v>
      </c>
    </row>
  </sheetData>
  <pageMargins left="0.7" right="0.7" top="0.75" bottom="0.75" header="0.3" footer="0.3"/>
  <pageSetup paperSize="9" orientation="landscape" horizontalDpi="180" verticalDpi="18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2009-10-13T09:25:03Z</dcterms:modified>
</cp:coreProperties>
</file>